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31\Desktop\28 сессия\Исполнение бюджета за 9 месяцев 2018 года\"/>
    </mc:Choice>
  </mc:AlternateContent>
  <bookViews>
    <workbookView xWindow="240" yWindow="72" windowWidth="15480" windowHeight="79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1" i="1" l="1"/>
  <c r="C87" i="1"/>
  <c r="D87" i="1"/>
  <c r="D71" i="1"/>
  <c r="D69" i="1" s="1"/>
  <c r="E69" i="1" s="1"/>
  <c r="C71" i="1"/>
  <c r="E75" i="1"/>
  <c r="E79" i="1"/>
  <c r="E80" i="1"/>
  <c r="E90" i="1"/>
  <c r="C55" i="1"/>
  <c r="E48" i="1"/>
  <c r="C47" i="1"/>
  <c r="C49" i="1"/>
  <c r="C45" i="1"/>
  <c r="E42" i="1"/>
  <c r="D13" i="1"/>
  <c r="E13" i="1" s="1"/>
  <c r="D25" i="1"/>
  <c r="D21" i="1" s="1"/>
  <c r="D38" i="1"/>
  <c r="D55" i="1"/>
  <c r="E55" i="1" s="1"/>
  <c r="C38" i="1"/>
  <c r="D45" i="1"/>
  <c r="C92" i="1"/>
  <c r="C95" i="1"/>
  <c r="C69" i="1" s="1"/>
  <c r="D47" i="1"/>
  <c r="E47" i="1" s="1"/>
  <c r="D49" i="1"/>
  <c r="E73" i="1"/>
  <c r="D15" i="1"/>
  <c r="C15" i="1"/>
  <c r="E15" i="1"/>
  <c r="D19" i="1"/>
  <c r="E19" i="1" s="1"/>
  <c r="D92" i="1"/>
  <c r="D95" i="1"/>
  <c r="C19" i="1"/>
  <c r="C25" i="1"/>
  <c r="C21" i="1" s="1"/>
  <c r="C12" i="1" s="1"/>
  <c r="C11" i="1" s="1"/>
  <c r="C13" i="1"/>
  <c r="C31" i="1"/>
  <c r="E29" i="1"/>
  <c r="D31" i="1"/>
  <c r="E72" i="1"/>
  <c r="E51" i="1"/>
  <c r="E82" i="1"/>
  <c r="E61" i="1"/>
  <c r="E57" i="1"/>
  <c r="E40" i="1"/>
  <c r="E43" i="1"/>
  <c r="E27" i="1"/>
  <c r="E23" i="1"/>
  <c r="E20" i="1"/>
  <c r="E17" i="1"/>
  <c r="E14" i="1"/>
  <c r="E38" i="1"/>
  <c r="E49" i="1"/>
  <c r="C37" i="1"/>
  <c r="E25" i="1"/>
  <c r="D37" i="1"/>
  <c r="E37" i="1" s="1"/>
  <c r="C99" i="1" l="1"/>
  <c r="D12" i="1"/>
  <c r="E21" i="1"/>
  <c r="E71" i="1"/>
  <c r="E12" i="1" l="1"/>
  <c r="D11" i="1"/>
  <c r="D99" i="1" l="1"/>
  <c r="E99" i="1" s="1"/>
  <c r="E11" i="1"/>
</calcChain>
</file>

<file path=xl/sharedStrings.xml><?xml version="1.0" encoding="utf-8"?>
<sst xmlns="http://schemas.openxmlformats.org/spreadsheetml/2006/main" count="119" uniqueCount="116">
  <si>
    <t>Код классификации  доходов бюджетов РФ</t>
  </si>
  <si>
    <t>Наименование кода администратора поступлений в бюджет, группы, подгруппы, статьи, подстатьи элемента, программы (подпрограммы), кода экономической классификации доходов</t>
  </si>
  <si>
    <t>Сумма</t>
  </si>
  <si>
    <t>утвержден</t>
  </si>
  <si>
    <t>-ная</t>
  </si>
  <si>
    <t>% исполнения</t>
  </si>
  <si>
    <t>100 00000 00 0000 000</t>
  </si>
  <si>
    <t>Налоговые и неналоговые  доходы, всего</t>
  </si>
  <si>
    <t>Налоговые</t>
  </si>
  <si>
    <t>1 01 00000 00 0000 000</t>
  </si>
  <si>
    <t>Налоги на прибыль, доходы</t>
  </si>
  <si>
    <t>1 01 02000 10 0000 110</t>
  </si>
  <si>
    <t xml:space="preserve">      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</si>
  <si>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</si>
  <si>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</si>
  <si>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1 03 02170 10 0000 110</t>
  </si>
  <si>
    <t>Доходы от уплаты акцизов на автомобильный бензин, производимый на территории Российской Федерации</t>
  </si>
  <si>
    <t>1 05 00000 00 0000 000</t>
  </si>
  <si>
    <t>Единый сельскохозяйственный налог</t>
  </si>
  <si>
    <t>1 05 03000 00 10 0000 110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</si>
  <si>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</si>
  <si>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</si>
  <si>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</si>
  <si>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</si>
  <si>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</si>
  <si>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1 09 00000 00 0000 110</t>
  </si>
  <si>
    <t>Задолженность и перерасчеты по отмененным налогам, сборам и иным обязательным платежам</t>
  </si>
  <si>
    <t>Земельный налог по обязательствам, возникшим до 1 января 2006 года, мобилизуемый на территории поселений</t>
  </si>
  <si>
    <t>Неналоговые доходы</t>
  </si>
  <si>
    <t>1 11 00000 10 0000 120</t>
  </si>
  <si>
    <t>Доходы от сдачи в аренду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</si>
  <si>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</si>
  <si>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</si>
  <si>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1 14 00000 00 0000 000</t>
  </si>
  <si>
    <t>Доходы от продажи материальных и нематериальных активов</t>
  </si>
  <si>
    <t xml:space="preserve"> 1 14 02053 10 0000 410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</si>
  <si>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</si>
  <si>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</si>
  <si>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</si>
  <si>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</si>
  <si>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</si>
  <si>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</si>
  <si>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</si>
  <si>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Приложение № 2</t>
  </si>
  <si>
    <t>к Решению Совета "Об исполнении бюджета</t>
  </si>
  <si>
    <t>Штрафы, санкции, возмещение ущерба</t>
  </si>
  <si>
    <t>1 16 00000 00 0000 000</t>
  </si>
  <si>
    <t>1 16 30015 01 6000 140</t>
  </si>
  <si>
    <t>Денежные взыскания, штрафы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</si>
  <si>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поступления от денежных взысканий (штрафов) и иных сумм в возмещение ущерба, зачисляемые в доходы поселений</t>
  </si>
  <si>
    <t xml:space="preserve">Безвозмездные поступления от государственных (муниципальных) организаций </t>
  </si>
  <si>
    <t>2 03 00000 00 0000 000</t>
  </si>
  <si>
    <t>Прочие безвозмездные поступления</t>
  </si>
  <si>
    <t>2 07 00000 00 0000 000</t>
  </si>
  <si>
    <t>Налог на имущество физических лиц зачисляемый в бюджеты городских поселений</t>
  </si>
  <si>
    <t xml:space="preserve"> 1 06 01030 13 0000 110</t>
  </si>
  <si>
    <t>Земельный налог с организаций, обладающих земельным участком, расположенным в границах городских поселений</t>
  </si>
  <si>
    <t>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</si>
  <si>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</si>
  <si>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</si>
  <si>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>1 09 04050 13 0000 110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</si>
  <si>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городских поселений, а также средства от 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</si>
  <si>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</si>
  <si>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</si>
  <si>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</si>
  <si>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Прочие неналоговые доходы бюджетов городских поселений</t>
  </si>
  <si>
    <t>117 05050 13 0000 180</t>
  </si>
  <si>
    <t>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</si>
  <si>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</si>
  <si>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</si>
  <si>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</si>
  <si>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>Поступления от продажи земельных участков, государственная собственностя на которые не разграничена и которые расположены в границах городских поселений</t>
  </si>
  <si>
    <t>1 14  06013 13 0000 430</t>
  </si>
  <si>
    <t>Субвенции бюджетам городских поселений на выполнение передаваемых полномочий субъектов РФ</t>
  </si>
  <si>
    <t>2 02 03024 13 0000 151</t>
  </si>
  <si>
    <t>Дотации бюджетам городских поселений на выравнивание бюджетной обеспеченности</t>
  </si>
  <si>
    <t>2 02 02089 13 0000 151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</si>
  <si>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</si>
  <si>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Прочие субсидии бюджетам городских поселений</t>
  </si>
  <si>
    <t>Безвозмездные поступления в бюджеты городских поселений от государственной корпорации - Фонда содействия реформированию ЖКХ на обеспечение мероприятий по переселению граждан из аварийного жилого фонда с учетом необходимости развития жилищного строительства</t>
  </si>
  <si>
    <t>2 03 05050 13 0000 180</t>
  </si>
  <si>
    <t>городского поселения "Шилкинское"</t>
  </si>
  <si>
    <t>Дотации бюджетам городских поселений на поддержку мер по обеспечению сбалансированности бюджетов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</si>
  <si>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</si>
  <si>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2 02 04012 13 0000 151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</si>
  <si>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</si>
  <si>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</si>
  <si>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Невыясненные поступления, зачисляемые в бюджеты городских поселений</t>
  </si>
  <si>
    <t>1 17 01050 13 0000 180</t>
  </si>
  <si>
    <t>1 11 05025 13 0000 120</t>
  </si>
  <si>
    <t>Доходы, получаемые в виде арендной платы, а также средства от 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</si>
  <si>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 в бюджеты городских поселений</t>
  </si>
  <si>
    <t>2 02 03121 13 0000 151</t>
  </si>
  <si>
    <t>Субвенции бюджетам городских поселений на проведение Всероссийской сельскохозяйственной переписи в 2016 году</t>
  </si>
  <si>
    <t>2 07 05030 13 0000 180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</si>
  <si>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</si>
  <si>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</si>
  <si>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Субсидии бюджетам городских поселений на обеспечение жильем молодых семей</t>
  </si>
  <si>
    <t>2 02 45160 13 0000 151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</si>
  <si>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</si>
  <si>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</si>
  <si>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</t>
  </si>
  <si>
    <t>1 13 00000 00 0000 000</t>
  </si>
  <si>
    <t>2 02 15001 13 0000 151</t>
  </si>
  <si>
    <t>2 02 29999 13 0000 151</t>
  </si>
  <si>
    <t>Субвенции бюджетам городских поселений на выполнение передаваемых полномочий субъектов Российской Федерации</t>
  </si>
  <si>
    <t>Объем поступления собственных доходов в бюджет городского поселения "Шилкинское" на 2018 год</t>
  </si>
  <si>
    <t>на 2018 год. (тыс.руб.)</t>
  </si>
  <si>
    <t>2 02 15002 13 0000 151</t>
  </si>
  <si>
    <t>2 02 25497 13 0000 151</t>
  </si>
  <si>
    <t>2 02 25027 13 0000 151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</si>
  <si>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</si>
  <si>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</si>
  <si>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2011-2020 годы</t>
  </si>
  <si>
    <t>за  9 месяцев  2018 года"</t>
  </si>
  <si>
    <t>Исполнение  за  9 месяцев  2018 г. (тыс.руб)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</si>
</sst>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/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165" fontId="2" fillId="0" borderId="9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justify" vertical="top" wrapText="1"/>
    </xf>
    <xf numFmtId="165" fontId="2" fillId="0" borderId="8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164" fontId="2" fillId="0" borderId="6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165" fontId="2" fillId="0" borderId="2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165" fontId="3" fillId="0" borderId="10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3" fillId="0" borderId="7" xfId="0" applyFont="1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6" xfId="0" applyNumberFormat="1" applyFont="1" applyBorder="1" applyAlignment="1">
      <alignment horizontal="center" wrapText="1"/>
    </xf>
    <xf numFmtId="165" fontId="0" fillId="0" borderId="6" xfId="0" applyNumberForma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0" fillId="0" borderId="6" xfId="0" applyNumberFormat="1" applyBorder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zoomScaleNormal="80" zoomScaleSheetLayoutView="100" workbookViewId="0">
      <selection activeCell="B1" sqref="B1:E4"/>
    </sheetView>
  </sheetViews>
  <sheetFormatPr defaultRowHeight="14.4" x14ac:dyDescent="0.3"/>
  <cols>
    <col min="1" max="1" width="24.5546875" customWidth="1"/>
    <col min="2" max="2" width="45.6640625" customWidth="1"/>
    <col min="3" max="3" width="14.6640625" customWidth="1"/>
    <col min="4" max="4" width="13.5546875" customWidth="1"/>
    <col min="5" max="5" width="13.88671875" customWidth="1"/>
  </cols>
  <sheetData>
    <row r="1" spans="1:5" x14ac:dyDescent="0.3">
      <c r="C1" s="25" t="s">
        <v>43</v>
      </c>
      <c r="D1" s="25"/>
      <c r="E1" s="25"/>
    </row>
    <row r="2" spans="1:5" x14ac:dyDescent="0.3">
      <c r="C2" s="25" t="s">
        <v>44</v>
      </c>
      <c r="D2" s="25"/>
      <c r="E2" s="25"/>
    </row>
    <row r="3" spans="1:5" x14ac:dyDescent="0.3">
      <c r="C3" s="25" t="s">
        <v>81</v>
      </c>
      <c r="D3" s="25"/>
      <c r="E3" s="25"/>
    </row>
    <row r="4" spans="1:5" x14ac:dyDescent="0.3">
      <c r="C4" s="25" t="s">
        <v>114</v>
      </c>
      <c r="D4" s="25"/>
      <c r="E4" s="25"/>
    </row>
    <row r="5" spans="1:5" x14ac:dyDescent="0.3">
      <c r="A5" s="110" t="s">
        <v>106</v>
      </c>
      <c r="B5" s="110"/>
      <c r="C5" s="110"/>
      <c r="D5" s="110"/>
      <c r="E5" s="110"/>
    </row>
    <row r="6" spans="1:5" ht="4.5" customHeight="1" thickBot="1" x14ac:dyDescent="0.35"/>
    <row r="7" spans="1:5" ht="69" customHeight="1" x14ac:dyDescent="0.3">
      <c r="A7" s="114" t="s">
        <v>0</v>
      </c>
      <c r="B7" s="114" t="s">
        <v>1</v>
      </c>
      <c r="C7" s="13" t="s">
        <v>2</v>
      </c>
      <c r="D7" s="114" t="s">
        <v>115</v>
      </c>
      <c r="E7" s="114" t="s">
        <v>5</v>
      </c>
    </row>
    <row r="8" spans="1:5" x14ac:dyDescent="0.3">
      <c r="A8" s="115"/>
      <c r="B8" s="115"/>
      <c r="C8" s="14" t="s">
        <v>3</v>
      </c>
      <c r="D8" s="115"/>
      <c r="E8" s="115"/>
    </row>
    <row r="9" spans="1:5" x14ac:dyDescent="0.3">
      <c r="A9" s="115"/>
      <c r="B9" s="115"/>
      <c r="C9" s="14" t="s">
        <v>4</v>
      </c>
      <c r="D9" s="115"/>
      <c r="E9" s="115"/>
    </row>
    <row r="10" spans="1:5" ht="28.2" thickBot="1" x14ac:dyDescent="0.35">
      <c r="A10" s="116"/>
      <c r="B10" s="116"/>
      <c r="C10" s="15" t="s">
        <v>107</v>
      </c>
      <c r="D10" s="116"/>
      <c r="E10" s="116"/>
    </row>
    <row r="11" spans="1:5" ht="15" thickBot="1" x14ac:dyDescent="0.35">
      <c r="A11" s="2" t="s">
        <v>6</v>
      </c>
      <c r="B11" s="3" t="s">
        <v>7</v>
      </c>
      <c r="C11" s="41">
        <f>C12+C37</f>
        <v>42863.9</v>
      </c>
      <c r="D11" s="41">
        <f>D12+D37</f>
        <v>30471.399999999998</v>
      </c>
      <c r="E11" s="29">
        <f>D11/C11</f>
        <v>0.71088725011023257</v>
      </c>
    </row>
    <row r="12" spans="1:5" ht="15" thickBot="1" x14ac:dyDescent="0.35">
      <c r="A12" s="2"/>
      <c r="B12" s="3" t="s">
        <v>8</v>
      </c>
      <c r="C12" s="41">
        <f>C13+C15+C19+C21+C31</f>
        <v>35025.300000000003</v>
      </c>
      <c r="D12" s="41">
        <f>D13+D15+D19+D21+D33</f>
        <v>25526.899999999998</v>
      </c>
      <c r="E12" s="29">
        <f>D12/C12</f>
        <v>0.72881317219267205</v>
      </c>
    </row>
    <row r="13" spans="1:5" ht="15" thickBot="1" x14ac:dyDescent="0.35">
      <c r="A13" s="2" t="s">
        <v>9</v>
      </c>
      <c r="B13" s="3" t="s">
        <v>10</v>
      </c>
      <c r="C13" s="41">
        <f>C14</f>
        <v>21900</v>
      </c>
      <c r="D13" s="41">
        <f>D14</f>
        <v>18098.5</v>
      </c>
      <c r="E13" s="29">
        <f>D13/C13</f>
        <v>0.82641552511415528</v>
      </c>
    </row>
    <row r="14" spans="1:5" ht="15" thickBot="1" x14ac:dyDescent="0.35">
      <c r="A14" s="4" t="s">
        <v>11</v>
      </c>
      <c r="B14" s="5" t="s">
        <v>12</v>
      </c>
      <c r="C14" s="38">
        <v>21900</v>
      </c>
      <c r="D14" s="38">
        <v>18098.5</v>
      </c>
      <c r="E14" s="29">
        <f>D14/C14</f>
        <v>0.82641552511415528</v>
      </c>
    </row>
    <row r="15" spans="1:5" ht="21" customHeight="1" x14ac:dyDescent="0.3">
      <c r="A15" s="6"/>
      <c r="B15" s="119" t="s">
        <v>14</v>
      </c>
      <c r="C15" s="50">
        <f>C17</f>
        <v>3760.3</v>
      </c>
      <c r="D15" s="50">
        <f>D17</f>
        <v>2973.6</v>
      </c>
      <c r="E15" s="107">
        <f>D15/C15</f>
        <v>0.79078796904502291</v>
      </c>
    </row>
    <row r="16" spans="1:5" ht="15" thickBot="1" x14ac:dyDescent="0.35">
      <c r="A16" s="4" t="s">
        <v>13</v>
      </c>
      <c r="B16" s="120"/>
      <c r="C16" s="66"/>
      <c r="D16" s="66"/>
      <c r="E16" s="108"/>
    </row>
    <row r="17" spans="1:5" ht="39.75" customHeight="1" x14ac:dyDescent="0.3">
      <c r="A17" s="117" t="s">
        <v>15</v>
      </c>
      <c r="B17" s="45" t="s">
        <v>16</v>
      </c>
      <c r="C17" s="78">
        <v>3760.3</v>
      </c>
      <c r="D17" s="78">
        <v>2973.6</v>
      </c>
      <c r="E17" s="107">
        <f>D17/C17</f>
        <v>0.79078796904502291</v>
      </c>
    </row>
    <row r="18" spans="1:5" ht="15" thickBot="1" x14ac:dyDescent="0.35">
      <c r="A18" s="118"/>
      <c r="B18" s="46"/>
      <c r="C18" s="79"/>
      <c r="D18" s="79"/>
      <c r="E18" s="108"/>
    </row>
    <row r="19" spans="1:5" ht="15" thickBot="1" x14ac:dyDescent="0.35">
      <c r="A19" s="2" t="s">
        <v>17</v>
      </c>
      <c r="B19" s="3" t="s">
        <v>18</v>
      </c>
      <c r="C19" s="41">
        <f>C20</f>
        <v>15</v>
      </c>
      <c r="D19" s="41">
        <f>D20</f>
        <v>20.3</v>
      </c>
      <c r="E19" s="29">
        <f>D19/C19</f>
        <v>1.3533333333333333</v>
      </c>
    </row>
    <row r="20" spans="1:5" ht="15" thickBot="1" x14ac:dyDescent="0.35">
      <c r="A20" s="4" t="s">
        <v>19</v>
      </c>
      <c r="B20" s="7" t="s">
        <v>20</v>
      </c>
      <c r="C20" s="38">
        <v>15</v>
      </c>
      <c r="D20" s="38">
        <v>20.3</v>
      </c>
      <c r="E20" s="29">
        <f>D20/C20</f>
        <v>1.3533333333333333</v>
      </c>
    </row>
    <row r="21" spans="1:5" ht="10.5" customHeight="1" x14ac:dyDescent="0.3">
      <c r="A21" s="8"/>
      <c r="B21" s="119" t="s">
        <v>22</v>
      </c>
      <c r="C21" s="50">
        <f>C23+C25</f>
        <v>9350</v>
      </c>
      <c r="D21" s="50">
        <f>D23+D25</f>
        <v>4434.5</v>
      </c>
      <c r="E21" s="67">
        <f>D21/C21</f>
        <v>0.47427807486631018</v>
      </c>
    </row>
    <row r="22" spans="1:5" ht="15" thickBot="1" x14ac:dyDescent="0.35">
      <c r="A22" s="2" t="s">
        <v>21</v>
      </c>
      <c r="B22" s="120"/>
      <c r="C22" s="66"/>
      <c r="D22" s="66"/>
      <c r="E22" s="68"/>
    </row>
    <row r="23" spans="1:5" ht="17.25" customHeight="1" x14ac:dyDescent="0.3">
      <c r="A23" s="6"/>
      <c r="B23" s="97" t="s">
        <v>54</v>
      </c>
      <c r="C23" s="78">
        <v>1000</v>
      </c>
      <c r="D23" s="78">
        <v>523.9</v>
      </c>
      <c r="E23" s="67">
        <f>D23/C23</f>
        <v>0.52390000000000003</v>
      </c>
    </row>
    <row r="24" spans="1:5" ht="15" thickBot="1" x14ac:dyDescent="0.35">
      <c r="A24" s="4" t="s">
        <v>55</v>
      </c>
      <c r="B24" s="98"/>
      <c r="C24" s="79"/>
      <c r="D24" s="79"/>
      <c r="E24" s="68"/>
    </row>
    <row r="25" spans="1:5" x14ac:dyDescent="0.3">
      <c r="A25" s="9"/>
      <c r="B25" s="119" t="s">
        <v>24</v>
      </c>
      <c r="C25" s="50">
        <f>C27+C29</f>
        <v>8350</v>
      </c>
      <c r="D25" s="50">
        <f>D27+D29</f>
        <v>3910.6</v>
      </c>
      <c r="E25" s="67">
        <f>D25/C25</f>
        <v>0.46833532934131733</v>
      </c>
    </row>
    <row r="26" spans="1:5" ht="14.25" customHeight="1" thickBot="1" x14ac:dyDescent="0.35">
      <c r="A26" s="2" t="s">
        <v>23</v>
      </c>
      <c r="B26" s="120"/>
      <c r="C26" s="66"/>
      <c r="D26" s="66"/>
      <c r="E26" s="68"/>
    </row>
    <row r="27" spans="1:5" ht="45.75" customHeight="1" x14ac:dyDescent="0.3">
      <c r="A27" s="6"/>
      <c r="B27" s="45" t="s">
        <v>56</v>
      </c>
      <c r="C27" s="78">
        <v>5800</v>
      </c>
      <c r="D27" s="78">
        <v>3388.6</v>
      </c>
      <c r="E27" s="67">
        <f>D27/C27</f>
        <v>0.58424137931034481</v>
      </c>
    </row>
    <row r="28" spans="1:5" ht="15.75" customHeight="1" thickBot="1" x14ac:dyDescent="0.35">
      <c r="A28" s="4" t="s">
        <v>57</v>
      </c>
      <c r="B28" s="46"/>
      <c r="C28" s="79"/>
      <c r="D28" s="79"/>
      <c r="E28" s="68"/>
    </row>
    <row r="29" spans="1:5" ht="41.4" x14ac:dyDescent="0.3">
      <c r="A29" s="24" t="s">
        <v>59</v>
      </c>
      <c r="B29" s="10" t="s">
        <v>58</v>
      </c>
      <c r="C29" s="42">
        <v>2550</v>
      </c>
      <c r="D29" s="40">
        <v>522</v>
      </c>
      <c r="E29" s="67">
        <f>D29/C29</f>
        <v>0.20470588235294118</v>
      </c>
    </row>
    <row r="30" spans="1:5" ht="0.75" customHeight="1" x14ac:dyDescent="0.3">
      <c r="A30" s="6"/>
      <c r="B30" s="10"/>
      <c r="C30" s="42"/>
      <c r="D30" s="40"/>
      <c r="E30" s="109"/>
    </row>
    <row r="31" spans="1:5" ht="0.75" customHeight="1" x14ac:dyDescent="0.3">
      <c r="A31" s="123" t="s">
        <v>25</v>
      </c>
      <c r="B31" s="124" t="s">
        <v>26</v>
      </c>
      <c r="C31" s="111">
        <f>C33</f>
        <v>0</v>
      </c>
      <c r="D31" s="111">
        <f>D33</f>
        <v>0</v>
      </c>
      <c r="E31" s="57">
        <v>0</v>
      </c>
    </row>
    <row r="32" spans="1:5" hidden="1" x14ac:dyDescent="0.3">
      <c r="A32" s="104"/>
      <c r="B32" s="124"/>
      <c r="C32" s="112"/>
      <c r="D32" s="111"/>
      <c r="E32" s="57"/>
    </row>
    <row r="33" spans="1:5" ht="36.75" hidden="1" customHeight="1" x14ac:dyDescent="0.3">
      <c r="A33" s="103" t="s">
        <v>60</v>
      </c>
      <c r="B33" s="49" t="s">
        <v>27</v>
      </c>
      <c r="C33" s="111">
        <v>0</v>
      </c>
      <c r="D33" s="52">
        <v>0</v>
      </c>
      <c r="E33" s="57">
        <v>0</v>
      </c>
    </row>
    <row r="34" spans="1:5" hidden="1" x14ac:dyDescent="0.3">
      <c r="A34" s="104"/>
      <c r="B34" s="49"/>
      <c r="C34" s="112"/>
      <c r="D34" s="52"/>
      <c r="E34" s="57"/>
    </row>
    <row r="35" spans="1:5" ht="0.75" hidden="1" customHeight="1" x14ac:dyDescent="0.3">
      <c r="A35" s="17"/>
      <c r="B35" s="49"/>
      <c r="C35" s="43"/>
      <c r="D35" s="52"/>
      <c r="E35" s="57"/>
    </row>
    <row r="36" spans="1:5" hidden="1" x14ac:dyDescent="0.3">
      <c r="A36" s="17"/>
      <c r="B36" s="49"/>
      <c r="C36" s="39"/>
      <c r="D36" s="52"/>
      <c r="E36" s="57"/>
    </row>
    <row r="37" spans="1:5" x14ac:dyDescent="0.3">
      <c r="A37" s="16"/>
      <c r="B37" s="18" t="s">
        <v>28</v>
      </c>
      <c r="C37" s="39">
        <f>C38+C45+C47+C49+C55+C63</f>
        <v>7838.6</v>
      </c>
      <c r="D37" s="39">
        <f>D38+D45+D47+D49+D55+D63</f>
        <v>4944.5</v>
      </c>
      <c r="E37" s="33">
        <f>D37/C37</f>
        <v>0.63078866124052757</v>
      </c>
    </row>
    <row r="38" spans="1:5" ht="27.75" customHeight="1" x14ac:dyDescent="0.3">
      <c r="A38" s="8"/>
      <c r="B38" s="122" t="s">
        <v>30</v>
      </c>
      <c r="C38" s="51">
        <f>C40+C42+C43</f>
        <v>4300</v>
      </c>
      <c r="D38" s="51">
        <f>D40+D42+D43</f>
        <v>1159.4000000000001</v>
      </c>
      <c r="E38" s="113">
        <f>D38/C38</f>
        <v>0.26962790697674421</v>
      </c>
    </row>
    <row r="39" spans="1:5" ht="15" thickBot="1" x14ac:dyDescent="0.35">
      <c r="A39" s="2" t="s">
        <v>29</v>
      </c>
      <c r="B39" s="120"/>
      <c r="C39" s="66"/>
      <c r="D39" s="66"/>
      <c r="E39" s="108"/>
    </row>
    <row r="40" spans="1:5" ht="57.75" customHeight="1" x14ac:dyDescent="0.3">
      <c r="A40" s="10"/>
      <c r="B40" s="45" t="s">
        <v>61</v>
      </c>
      <c r="C40" s="78">
        <v>800</v>
      </c>
      <c r="D40" s="78">
        <v>265.5</v>
      </c>
      <c r="E40" s="67">
        <f>D40/C40</f>
        <v>0.33187499999999998</v>
      </c>
    </row>
    <row r="41" spans="1:5" ht="48.75" customHeight="1" thickBot="1" x14ac:dyDescent="0.35">
      <c r="A41" s="11" t="s">
        <v>62</v>
      </c>
      <c r="B41" s="46"/>
      <c r="C41" s="79"/>
      <c r="D41" s="79"/>
      <c r="E41" s="68"/>
    </row>
    <row r="42" spans="1:5" ht="90.75" customHeight="1" thickBot="1" x14ac:dyDescent="0.35">
      <c r="A42" s="27" t="s">
        <v>89</v>
      </c>
      <c r="B42" s="10" t="s">
        <v>90</v>
      </c>
      <c r="C42" s="40">
        <v>500</v>
      </c>
      <c r="D42" s="40">
        <v>191.5</v>
      </c>
      <c r="E42" s="31">
        <f>D42/C42</f>
        <v>0.38300000000000001</v>
      </c>
    </row>
    <row r="43" spans="1:5" ht="72.75" customHeight="1" x14ac:dyDescent="0.3">
      <c r="A43" s="10"/>
      <c r="B43" s="45" t="s">
        <v>63</v>
      </c>
      <c r="C43" s="78">
        <v>3000</v>
      </c>
      <c r="D43" s="78">
        <v>702.4</v>
      </c>
      <c r="E43" s="67">
        <f>D43/C43</f>
        <v>0.23413333333333333</v>
      </c>
    </row>
    <row r="44" spans="1:5" ht="15" thickBot="1" x14ac:dyDescent="0.35">
      <c r="A44" s="11" t="s">
        <v>64</v>
      </c>
      <c r="B44" s="46"/>
      <c r="C44" s="79"/>
      <c r="D44" s="79"/>
      <c r="E44" s="68"/>
    </row>
    <row r="45" spans="1:5" x14ac:dyDescent="0.3">
      <c r="A45" s="12" t="s">
        <v>102</v>
      </c>
      <c r="B45" s="12" t="s">
        <v>101</v>
      </c>
      <c r="C45" s="44">
        <f>C46</f>
        <v>0</v>
      </c>
      <c r="D45" s="44">
        <f>D46</f>
        <v>0</v>
      </c>
      <c r="E45" s="36">
        <v>0</v>
      </c>
    </row>
    <row r="46" spans="1:5" ht="41.4" x14ac:dyDescent="0.3">
      <c r="A46" s="10" t="s">
        <v>99</v>
      </c>
      <c r="B46" s="10" t="s">
        <v>100</v>
      </c>
      <c r="C46" s="40">
        <v>0</v>
      </c>
      <c r="D46" s="40">
        <v>0</v>
      </c>
      <c r="E46" s="31">
        <v>0</v>
      </c>
    </row>
    <row r="47" spans="1:5" x14ac:dyDescent="0.3">
      <c r="A47" s="10" t="s">
        <v>46</v>
      </c>
      <c r="B47" s="8" t="s">
        <v>45</v>
      </c>
      <c r="C47" s="40">
        <f>C48</f>
        <v>10</v>
      </c>
      <c r="D47" s="40">
        <f>D48</f>
        <v>1</v>
      </c>
      <c r="E47" s="31">
        <f>D47/C47</f>
        <v>0.1</v>
      </c>
    </row>
    <row r="48" spans="1:5" ht="42" thickBot="1" x14ac:dyDescent="0.35">
      <c r="A48" s="27" t="s">
        <v>86</v>
      </c>
      <c r="B48" s="10" t="s">
        <v>85</v>
      </c>
      <c r="C48" s="40">
        <v>10</v>
      </c>
      <c r="D48" s="40">
        <v>1</v>
      </c>
      <c r="E48" s="31">
        <f>D48/C48</f>
        <v>0.1</v>
      </c>
    </row>
    <row r="49" spans="1:5" x14ac:dyDescent="0.3">
      <c r="A49" s="10"/>
      <c r="B49" s="105" t="s">
        <v>32</v>
      </c>
      <c r="C49" s="50">
        <f>C51</f>
        <v>130</v>
      </c>
      <c r="D49" s="50">
        <f>D51+D53</f>
        <v>404.7</v>
      </c>
      <c r="E49" s="67">
        <f>D49/C49</f>
        <v>3.1130769230769229</v>
      </c>
    </row>
    <row r="50" spans="1:5" ht="15" thickBot="1" x14ac:dyDescent="0.35">
      <c r="A50" s="11" t="s">
        <v>31</v>
      </c>
      <c r="B50" s="106"/>
      <c r="C50" s="66"/>
      <c r="D50" s="66"/>
      <c r="E50" s="68"/>
    </row>
    <row r="51" spans="1:5" ht="15.75" customHeight="1" x14ac:dyDescent="0.3">
      <c r="A51" s="10"/>
      <c r="B51" s="45" t="s">
        <v>65</v>
      </c>
      <c r="C51" s="78">
        <v>130</v>
      </c>
      <c r="D51" s="78">
        <v>373.4</v>
      </c>
      <c r="E51" s="67">
        <f>D51/C51</f>
        <v>2.8723076923076922</v>
      </c>
    </row>
    <row r="52" spans="1:5" ht="15" thickBot="1" x14ac:dyDescent="0.35">
      <c r="A52" s="11" t="s">
        <v>66</v>
      </c>
      <c r="B52" s="46"/>
      <c r="C52" s="79"/>
      <c r="D52" s="79"/>
      <c r="E52" s="68"/>
    </row>
    <row r="53" spans="1:5" x14ac:dyDescent="0.3">
      <c r="A53" s="69" t="s">
        <v>88</v>
      </c>
      <c r="B53" s="45" t="s">
        <v>87</v>
      </c>
      <c r="C53" s="40"/>
      <c r="D53" s="78">
        <v>31.3</v>
      </c>
      <c r="E53" s="31"/>
    </row>
    <row r="54" spans="1:5" ht="15" thickBot="1" x14ac:dyDescent="0.35">
      <c r="A54" s="70"/>
      <c r="B54" s="46"/>
      <c r="C54" s="40">
        <v>0</v>
      </c>
      <c r="D54" s="79"/>
      <c r="E54" s="31">
        <v>0</v>
      </c>
    </row>
    <row r="55" spans="1:5" ht="13.5" customHeight="1" x14ac:dyDescent="0.3">
      <c r="A55" s="12"/>
      <c r="B55" s="53" t="s">
        <v>34</v>
      </c>
      <c r="C55" s="50">
        <f>C57+C59+C61</f>
        <v>3398.6</v>
      </c>
      <c r="D55" s="50">
        <f>D57+D59+D61</f>
        <v>3379.4</v>
      </c>
      <c r="E55" s="107">
        <f>D55/C55</f>
        <v>0.99435061495910082</v>
      </c>
    </row>
    <row r="56" spans="1:5" x14ac:dyDescent="0.3">
      <c r="A56" s="12" t="s">
        <v>33</v>
      </c>
      <c r="B56" s="54"/>
      <c r="C56" s="51"/>
      <c r="D56" s="51"/>
      <c r="E56" s="113"/>
    </row>
    <row r="57" spans="1:5" ht="104.25" customHeight="1" x14ac:dyDescent="0.3">
      <c r="A57" s="23" t="s">
        <v>67</v>
      </c>
      <c r="B57" s="49" t="s">
        <v>68</v>
      </c>
      <c r="C57" s="52">
        <v>3198.6</v>
      </c>
      <c r="D57" s="52">
        <v>3226</v>
      </c>
      <c r="E57" s="57">
        <f>D57/C57</f>
        <v>1.0085662477333834</v>
      </c>
    </row>
    <row r="58" spans="1:5" ht="15" hidden="1" customHeight="1" x14ac:dyDescent="0.3">
      <c r="A58" s="19" t="s">
        <v>35</v>
      </c>
      <c r="B58" s="49"/>
      <c r="C58" s="52"/>
      <c r="D58" s="52"/>
      <c r="E58" s="57"/>
    </row>
    <row r="59" spans="1:5" ht="409.5" hidden="1" customHeight="1" x14ac:dyDescent="0.3">
      <c r="A59" s="19"/>
      <c r="B59" s="49" t="s">
        <v>69</v>
      </c>
      <c r="C59" s="52"/>
      <c r="D59" s="52"/>
      <c r="E59" s="57"/>
    </row>
    <row r="60" spans="1:5" ht="123" customHeight="1" x14ac:dyDescent="0.3">
      <c r="A60" s="23" t="s">
        <v>70</v>
      </c>
      <c r="B60" s="49"/>
      <c r="C60" s="52"/>
      <c r="D60" s="52"/>
      <c r="E60" s="121"/>
    </row>
    <row r="61" spans="1:5" ht="58.5" customHeight="1" x14ac:dyDescent="0.3">
      <c r="A61" s="64" t="s">
        <v>72</v>
      </c>
      <c r="B61" s="49" t="s">
        <v>71</v>
      </c>
      <c r="C61" s="52">
        <v>200</v>
      </c>
      <c r="D61" s="52">
        <v>153.4</v>
      </c>
      <c r="E61" s="57">
        <f>D61/C61</f>
        <v>0.76700000000000002</v>
      </c>
    </row>
    <row r="62" spans="1:5" x14ac:dyDescent="0.3">
      <c r="A62" s="65"/>
      <c r="B62" s="49"/>
      <c r="C62" s="52"/>
      <c r="D62" s="52"/>
      <c r="E62" s="57"/>
    </row>
    <row r="63" spans="1:5" hidden="1" x14ac:dyDescent="0.3">
      <c r="A63" s="73" t="s">
        <v>46</v>
      </c>
      <c r="B63" s="86" t="s">
        <v>45</v>
      </c>
      <c r="C63" s="48"/>
      <c r="D63" s="48">
        <v>0</v>
      </c>
      <c r="E63" s="59"/>
    </row>
    <row r="64" spans="1:5" hidden="1" x14ac:dyDescent="0.3">
      <c r="A64" s="74"/>
      <c r="B64" s="85"/>
      <c r="C64" s="47"/>
      <c r="D64" s="47"/>
      <c r="E64" s="60"/>
    </row>
    <row r="65" spans="1:5" hidden="1" x14ac:dyDescent="0.3">
      <c r="A65" s="64" t="s">
        <v>47</v>
      </c>
      <c r="B65" s="49" t="s">
        <v>48</v>
      </c>
      <c r="C65" s="52"/>
      <c r="D65" s="52"/>
      <c r="E65" s="80"/>
    </row>
    <row r="66" spans="1:5" hidden="1" x14ac:dyDescent="0.3">
      <c r="A66" s="65"/>
      <c r="B66" s="49"/>
      <c r="C66" s="52"/>
      <c r="D66" s="52"/>
      <c r="E66" s="81"/>
    </row>
    <row r="67" spans="1:5" hidden="1" x14ac:dyDescent="0.3">
      <c r="A67" s="93" t="s">
        <v>86</v>
      </c>
      <c r="B67" s="95" t="s">
        <v>49</v>
      </c>
      <c r="C67" s="71"/>
      <c r="D67" s="71"/>
      <c r="E67" s="62"/>
    </row>
    <row r="68" spans="1:5" hidden="1" x14ac:dyDescent="0.3">
      <c r="A68" s="94"/>
      <c r="B68" s="96"/>
      <c r="C68" s="72"/>
      <c r="D68" s="72"/>
      <c r="E68" s="63"/>
    </row>
    <row r="69" spans="1:5" x14ac:dyDescent="0.3">
      <c r="A69" s="75" t="s">
        <v>36</v>
      </c>
      <c r="B69" s="77" t="s">
        <v>37</v>
      </c>
      <c r="C69" s="48">
        <f>C71+C89+C92+C95</f>
        <v>23707.600000000002</v>
      </c>
      <c r="D69" s="48">
        <f>D71+D89+D92+D95</f>
        <v>20621.999999999996</v>
      </c>
      <c r="E69" s="56">
        <f>D69/C69</f>
        <v>0.86984764379355117</v>
      </c>
    </row>
    <row r="70" spans="1:5" x14ac:dyDescent="0.3">
      <c r="A70" s="76"/>
      <c r="B70" s="77"/>
      <c r="C70" s="47"/>
      <c r="D70" s="47"/>
      <c r="E70" s="56"/>
    </row>
    <row r="71" spans="1:5" ht="27.6" x14ac:dyDescent="0.3">
      <c r="A71" s="19" t="s">
        <v>38</v>
      </c>
      <c r="B71" s="16" t="s">
        <v>39</v>
      </c>
      <c r="C71" s="39">
        <f>C72+C73+C75+C77+C79+C81+C80+C82+C84+C86+C90</f>
        <v>23707.600000000002</v>
      </c>
      <c r="D71" s="39">
        <f>D72+D73+D75+D77+D79+D81+D80+D82+D84+D86+D90</f>
        <v>20706.199999999997</v>
      </c>
      <c r="E71" s="33">
        <f>D71/C71</f>
        <v>0.87339924749869224</v>
      </c>
    </row>
    <row r="72" spans="1:5" ht="27.6" x14ac:dyDescent="0.3">
      <c r="A72" s="19" t="s">
        <v>103</v>
      </c>
      <c r="B72" s="16" t="s">
        <v>75</v>
      </c>
      <c r="C72" s="43">
        <v>1982</v>
      </c>
      <c r="D72" s="43">
        <v>1486.5</v>
      </c>
      <c r="E72" s="32">
        <f>D72/C72</f>
        <v>0.75</v>
      </c>
    </row>
    <row r="73" spans="1:5" ht="41.4" x14ac:dyDescent="0.3">
      <c r="A73" s="19" t="s">
        <v>108</v>
      </c>
      <c r="B73" s="26" t="s">
        <v>82</v>
      </c>
      <c r="C73" s="43">
        <v>142.5</v>
      </c>
      <c r="D73" s="43">
        <v>142.5</v>
      </c>
      <c r="E73" s="57">
        <f>D73/C73</f>
        <v>1</v>
      </c>
    </row>
    <row r="74" spans="1:5" hidden="1" x14ac:dyDescent="0.3">
      <c r="A74" s="19"/>
      <c r="B74" s="16"/>
      <c r="C74" s="43"/>
      <c r="D74" s="43"/>
      <c r="E74" s="58"/>
    </row>
    <row r="75" spans="1:5" x14ac:dyDescent="0.3">
      <c r="A75" s="49" t="s">
        <v>110</v>
      </c>
      <c r="B75" s="87" t="s">
        <v>113</v>
      </c>
      <c r="C75" s="52">
        <v>106</v>
      </c>
      <c r="D75" s="52">
        <v>0</v>
      </c>
      <c r="E75" s="80">
        <f>D75/C75</f>
        <v>0</v>
      </c>
    </row>
    <row r="76" spans="1:5" ht="45" customHeight="1" x14ac:dyDescent="0.3">
      <c r="A76" s="55"/>
      <c r="B76" s="102"/>
      <c r="C76" s="61"/>
      <c r="D76" s="61"/>
      <c r="E76" s="81"/>
    </row>
    <row r="77" spans="1:5" x14ac:dyDescent="0.3">
      <c r="A77" s="49" t="s">
        <v>109</v>
      </c>
      <c r="B77" s="87" t="s">
        <v>97</v>
      </c>
      <c r="C77" s="52">
        <v>534.70000000000005</v>
      </c>
      <c r="D77" s="52">
        <v>0</v>
      </c>
      <c r="E77" s="57">
        <v>0</v>
      </c>
    </row>
    <row r="78" spans="1:5" x14ac:dyDescent="0.3">
      <c r="A78" s="55"/>
      <c r="B78" s="88"/>
      <c r="C78" s="61"/>
      <c r="D78" s="61"/>
      <c r="E78" s="58"/>
    </row>
    <row r="79" spans="1:5" ht="69" x14ac:dyDescent="0.3">
      <c r="A79" s="19" t="s">
        <v>111</v>
      </c>
      <c r="B79" s="16" t="s">
        <v>112</v>
      </c>
      <c r="C79" s="43">
        <v>4136.5</v>
      </c>
      <c r="D79" s="43">
        <v>2744.9</v>
      </c>
      <c r="E79" s="32">
        <f>D79/C79</f>
        <v>0.66358032152786173</v>
      </c>
    </row>
    <row r="80" spans="1:5" ht="0.75" customHeight="1" x14ac:dyDescent="0.3">
      <c r="A80" s="23" t="s">
        <v>76</v>
      </c>
      <c r="B80" s="16" t="s">
        <v>77</v>
      </c>
      <c r="C80" s="43">
        <v>0</v>
      </c>
      <c r="D80" s="43">
        <v>0</v>
      </c>
      <c r="E80" s="32" t="e">
        <f>D80/C80</f>
        <v>#DIV/0!</v>
      </c>
    </row>
    <row r="81" spans="1:5" x14ac:dyDescent="0.3">
      <c r="A81" s="19" t="s">
        <v>104</v>
      </c>
      <c r="B81" s="16" t="s">
        <v>78</v>
      </c>
      <c r="C81" s="43">
        <v>16453.400000000001</v>
      </c>
      <c r="D81" s="43">
        <v>15979.8</v>
      </c>
      <c r="E81" s="32">
        <f>D81/C81</f>
        <v>0.97121567578737511</v>
      </c>
    </row>
    <row r="82" spans="1:5" hidden="1" x14ac:dyDescent="0.3">
      <c r="A82" s="91" t="s">
        <v>74</v>
      </c>
      <c r="B82" s="87" t="s">
        <v>73</v>
      </c>
      <c r="C82" s="52">
        <v>0</v>
      </c>
      <c r="D82" s="52">
        <v>0</v>
      </c>
      <c r="E82" s="57" t="e">
        <f>D82/C82</f>
        <v>#DIV/0!</v>
      </c>
    </row>
    <row r="83" spans="1:5" hidden="1" x14ac:dyDescent="0.3">
      <c r="A83" s="92"/>
      <c r="B83" s="87"/>
      <c r="C83" s="52"/>
      <c r="D83" s="52"/>
      <c r="E83" s="57"/>
    </row>
    <row r="84" spans="1:5" ht="41.4" hidden="1" x14ac:dyDescent="0.3">
      <c r="A84" s="28" t="s">
        <v>92</v>
      </c>
      <c r="B84" s="16" t="s">
        <v>93</v>
      </c>
      <c r="C84" s="43">
        <v>0</v>
      </c>
      <c r="D84" s="43">
        <v>0</v>
      </c>
      <c r="E84" s="32">
        <v>0</v>
      </c>
    </row>
    <row r="85" spans="1:5" hidden="1" x14ac:dyDescent="0.3">
      <c r="A85" s="28"/>
      <c r="B85" s="16"/>
      <c r="C85" s="43"/>
      <c r="D85" s="43"/>
      <c r="E85" s="57"/>
    </row>
    <row r="86" spans="1:5" ht="69" hidden="1" x14ac:dyDescent="0.3">
      <c r="A86" s="28" t="s">
        <v>84</v>
      </c>
      <c r="B86" s="16" t="s">
        <v>83</v>
      </c>
      <c r="C86" s="43"/>
      <c r="D86" s="43"/>
      <c r="E86" s="57"/>
    </row>
    <row r="87" spans="1:5" x14ac:dyDescent="0.3">
      <c r="A87" s="74" t="s">
        <v>51</v>
      </c>
      <c r="B87" s="85" t="s">
        <v>50</v>
      </c>
      <c r="C87" s="47">
        <f>C89</f>
        <v>0</v>
      </c>
      <c r="D87" s="47">
        <f>D89</f>
        <v>-100</v>
      </c>
      <c r="E87" s="109"/>
    </row>
    <row r="88" spans="1:5" ht="33.75" customHeight="1" thickBot="1" x14ac:dyDescent="0.35">
      <c r="A88" s="73"/>
      <c r="B88" s="86"/>
      <c r="C88" s="48"/>
      <c r="D88" s="48"/>
      <c r="E88" s="109"/>
    </row>
    <row r="89" spans="1:5" ht="96.6" x14ac:dyDescent="0.3">
      <c r="A89" s="21" t="s">
        <v>80</v>
      </c>
      <c r="B89" s="22" t="s">
        <v>79</v>
      </c>
      <c r="C89" s="37">
        <v>0</v>
      </c>
      <c r="D89" s="37">
        <v>-100</v>
      </c>
      <c r="E89" s="30"/>
    </row>
    <row r="90" spans="1:5" ht="42" thickBot="1" x14ac:dyDescent="0.35">
      <c r="A90" s="11" t="s">
        <v>98</v>
      </c>
      <c r="B90" s="5" t="s">
        <v>105</v>
      </c>
      <c r="C90" s="38">
        <v>352.5</v>
      </c>
      <c r="D90" s="38">
        <v>352.5</v>
      </c>
      <c r="E90" s="29">
        <f>D90/C90</f>
        <v>1</v>
      </c>
    </row>
    <row r="91" spans="1:5" x14ac:dyDescent="0.3">
      <c r="A91" s="21"/>
      <c r="B91" s="22"/>
      <c r="C91" s="37"/>
      <c r="D91" s="37"/>
      <c r="E91" s="35"/>
    </row>
    <row r="92" spans="1:5" ht="15" thickBot="1" x14ac:dyDescent="0.35">
      <c r="A92" s="20" t="s">
        <v>53</v>
      </c>
      <c r="B92" s="18" t="s">
        <v>52</v>
      </c>
      <c r="C92" s="39">
        <f>C93</f>
        <v>0</v>
      </c>
      <c r="D92" s="39">
        <f>D93</f>
        <v>15.8</v>
      </c>
      <c r="E92" s="33">
        <v>0</v>
      </c>
    </row>
    <row r="93" spans="1:5" x14ac:dyDescent="0.3">
      <c r="A93" s="84" t="s">
        <v>94</v>
      </c>
      <c r="B93" s="89" t="s">
        <v>91</v>
      </c>
      <c r="C93" s="101">
        <v>0</v>
      </c>
      <c r="D93" s="101">
        <v>15.8</v>
      </c>
      <c r="E93" s="107">
        <v>0</v>
      </c>
    </row>
    <row r="94" spans="1:5" ht="15" thickBot="1" x14ac:dyDescent="0.35">
      <c r="A94" s="84"/>
      <c r="B94" s="90"/>
      <c r="C94" s="79"/>
      <c r="D94" s="79"/>
      <c r="E94" s="108"/>
    </row>
    <row r="95" spans="1:5" hidden="1" x14ac:dyDescent="0.3">
      <c r="A95" s="82" t="s">
        <v>40</v>
      </c>
      <c r="B95" s="99" t="s">
        <v>41</v>
      </c>
      <c r="C95" s="50">
        <f>C97</f>
        <v>0</v>
      </c>
      <c r="D95" s="50">
        <f>D97</f>
        <v>0</v>
      </c>
      <c r="E95" s="107">
        <v>1</v>
      </c>
    </row>
    <row r="96" spans="1:5" ht="15" hidden="1" thickBot="1" x14ac:dyDescent="0.35">
      <c r="A96" s="83"/>
      <c r="B96" s="100"/>
      <c r="C96" s="66"/>
      <c r="D96" s="66"/>
      <c r="E96" s="108"/>
    </row>
    <row r="97" spans="1:5" hidden="1" x14ac:dyDescent="0.3">
      <c r="A97" s="10"/>
      <c r="B97" s="97" t="s">
        <v>96</v>
      </c>
      <c r="C97" s="78">
        <v>0</v>
      </c>
      <c r="D97" s="78">
        <v>0</v>
      </c>
      <c r="E97" s="67">
        <v>1</v>
      </c>
    </row>
    <row r="98" spans="1:5" ht="15" hidden="1" thickBot="1" x14ac:dyDescent="0.35">
      <c r="A98" s="11" t="s">
        <v>95</v>
      </c>
      <c r="B98" s="98"/>
      <c r="C98" s="79"/>
      <c r="D98" s="79"/>
      <c r="E98" s="68"/>
    </row>
    <row r="99" spans="1:5" ht="15" thickBot="1" x14ac:dyDescent="0.35">
      <c r="A99" s="11"/>
      <c r="B99" s="1" t="s">
        <v>42</v>
      </c>
      <c r="C99" s="41">
        <f>C11+C69</f>
        <v>66571.5</v>
      </c>
      <c r="D99" s="41">
        <f>D11+D69</f>
        <v>51093.399999999994</v>
      </c>
      <c r="E99" s="34">
        <f>D99/C99</f>
        <v>0.76749660139849629</v>
      </c>
    </row>
  </sheetData>
  <mergeCells count="137">
    <mergeCell ref="E59:E60"/>
    <mergeCell ref="E55:E56"/>
    <mergeCell ref="D49:D50"/>
    <mergeCell ref="C57:C58"/>
    <mergeCell ref="C43:C44"/>
    <mergeCell ref="D21:D22"/>
    <mergeCell ref="B23:B24"/>
    <mergeCell ref="C31:C32"/>
    <mergeCell ref="D40:D41"/>
    <mergeCell ref="B40:B41"/>
    <mergeCell ref="C38:C39"/>
    <mergeCell ref="D31:D32"/>
    <mergeCell ref="D33:D36"/>
    <mergeCell ref="B38:B39"/>
    <mergeCell ref="B33:B36"/>
    <mergeCell ref="E31:E32"/>
    <mergeCell ref="E29:E30"/>
    <mergeCell ref="B27:B28"/>
    <mergeCell ref="B31:B32"/>
    <mergeCell ref="E21:E22"/>
    <mergeCell ref="B21:B22"/>
    <mergeCell ref="C21:C22"/>
    <mergeCell ref="C23:C24"/>
    <mergeCell ref="D23:D24"/>
    <mergeCell ref="A5:E5"/>
    <mergeCell ref="E40:E41"/>
    <mergeCell ref="C33:C34"/>
    <mergeCell ref="E38:E39"/>
    <mergeCell ref="D38:D39"/>
    <mergeCell ref="C40:C41"/>
    <mergeCell ref="A7:A10"/>
    <mergeCell ref="C27:C28"/>
    <mergeCell ref="E17:E18"/>
    <mergeCell ref="A17:A18"/>
    <mergeCell ref="D7:D10"/>
    <mergeCell ref="D27:D28"/>
    <mergeCell ref="C25:C26"/>
    <mergeCell ref="B25:B26"/>
    <mergeCell ref="A31:A32"/>
    <mergeCell ref="E7:E10"/>
    <mergeCell ref="E15:E16"/>
    <mergeCell ref="B15:B16"/>
    <mergeCell ref="B17:B18"/>
    <mergeCell ref="C17:C18"/>
    <mergeCell ref="D17:D18"/>
    <mergeCell ref="B7:B10"/>
    <mergeCell ref="E97:E98"/>
    <mergeCell ref="E95:E96"/>
    <mergeCell ref="D93:D94"/>
    <mergeCell ref="E75:E76"/>
    <mergeCell ref="D95:D96"/>
    <mergeCell ref="D97:D98"/>
    <mergeCell ref="E93:E94"/>
    <mergeCell ref="E87:E88"/>
    <mergeCell ref="E85:E86"/>
    <mergeCell ref="D75:D76"/>
    <mergeCell ref="C49:C50"/>
    <mergeCell ref="E43:E44"/>
    <mergeCell ref="E33:E36"/>
    <mergeCell ref="A33:A34"/>
    <mergeCell ref="D43:D44"/>
    <mergeCell ref="E51:E52"/>
    <mergeCell ref="C51:C52"/>
    <mergeCell ref="B43:B44"/>
    <mergeCell ref="B49:B50"/>
    <mergeCell ref="B51:B52"/>
    <mergeCell ref="A67:A68"/>
    <mergeCell ref="C63:C64"/>
    <mergeCell ref="D61:D62"/>
    <mergeCell ref="D67:D68"/>
    <mergeCell ref="C61:C62"/>
    <mergeCell ref="B63:B64"/>
    <mergeCell ref="B67:B68"/>
    <mergeCell ref="B97:B98"/>
    <mergeCell ref="C97:C98"/>
    <mergeCell ref="C95:C96"/>
    <mergeCell ref="B95:B96"/>
    <mergeCell ref="C93:C94"/>
    <mergeCell ref="B75:B76"/>
    <mergeCell ref="C87:C88"/>
    <mergeCell ref="A95:A96"/>
    <mergeCell ref="A93:A94"/>
    <mergeCell ref="B87:B88"/>
    <mergeCell ref="B77:B78"/>
    <mergeCell ref="A87:A88"/>
    <mergeCell ref="B93:B94"/>
    <mergeCell ref="A77:A78"/>
    <mergeCell ref="A82:A83"/>
    <mergeCell ref="B82:B83"/>
    <mergeCell ref="D15:D16"/>
    <mergeCell ref="E25:E26"/>
    <mergeCell ref="E23:E24"/>
    <mergeCell ref="E27:E28"/>
    <mergeCell ref="C15:C16"/>
    <mergeCell ref="D25:D26"/>
    <mergeCell ref="A53:A54"/>
    <mergeCell ref="C82:C83"/>
    <mergeCell ref="C65:C66"/>
    <mergeCell ref="C75:C76"/>
    <mergeCell ref="C77:C78"/>
    <mergeCell ref="C67:C68"/>
    <mergeCell ref="C69:C70"/>
    <mergeCell ref="A63:A64"/>
    <mergeCell ref="A69:A70"/>
    <mergeCell ref="B65:B66"/>
    <mergeCell ref="B69:B70"/>
    <mergeCell ref="D55:D56"/>
    <mergeCell ref="E49:E50"/>
    <mergeCell ref="D57:D58"/>
    <mergeCell ref="D53:D54"/>
    <mergeCell ref="D51:D52"/>
    <mergeCell ref="D59:D60"/>
    <mergeCell ref="E57:E58"/>
    <mergeCell ref="B53:B54"/>
    <mergeCell ref="D87:D88"/>
    <mergeCell ref="B57:B58"/>
    <mergeCell ref="B59:B60"/>
    <mergeCell ref="C55:C56"/>
    <mergeCell ref="C59:C60"/>
    <mergeCell ref="B55:B56"/>
    <mergeCell ref="A75:A76"/>
    <mergeCell ref="E69:E70"/>
    <mergeCell ref="D69:D70"/>
    <mergeCell ref="D63:D64"/>
    <mergeCell ref="D82:D83"/>
    <mergeCell ref="E77:E78"/>
    <mergeCell ref="E63:E64"/>
    <mergeCell ref="D65:D66"/>
    <mergeCell ref="E73:E74"/>
    <mergeCell ref="D77:D78"/>
    <mergeCell ref="E67:E68"/>
    <mergeCell ref="E82:E83"/>
    <mergeCell ref="A61:A62"/>
    <mergeCell ref="B61:B62"/>
    <mergeCell ref="E61:E62"/>
    <mergeCell ref="E65:E66"/>
    <mergeCell ref="A65:A66"/>
  </mergeCells>
  <phoneticPr fontId="0" type="noConversion"/>
  <pageMargins left="0.11811023622047245" right="0.11811023622047245" top="0.15748031496062992" bottom="0" header="0" footer="0.11811023622047245"/>
  <pageSetup paperSize="9" scale="8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ADMIN31</cp:lastModifiedBy>
  <cp:lastPrinted>2018-11-22T06:17:18Z</cp:lastPrinted>
  <dcterms:created xsi:type="dcterms:W3CDTF">2014-09-16T23:44:03Z</dcterms:created>
  <dcterms:modified xsi:type="dcterms:W3CDTF">2018-12-17T06:43:25Z</dcterms:modified>
</cp:coreProperties>
</file>